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22980" windowHeight="9816"/>
  </bookViews>
  <sheets>
    <sheet name="Sheet1" sheetId="1" r:id="rId1"/>
    <sheet name="Sheet2" sheetId="2" r:id="rId2"/>
    <sheet name="Sheet3" sheetId="3" r:id="rId3"/>
  </sheets>
  <calcPr calcId="144525"/>
</workbook>
</file>

<file path=xl/calcChain.xml><?xml version="1.0" encoding="utf-8"?>
<calcChain xmlns="http://schemas.openxmlformats.org/spreadsheetml/2006/main">
  <c r="N18" i="1" l="1"/>
  <c r="N13" i="1" l="1"/>
  <c r="N14" i="1" s="1"/>
  <c r="N11" i="1"/>
  <c r="N12" i="1" s="1"/>
  <c r="M11" i="1"/>
  <c r="L11" i="1"/>
  <c r="K11" i="1"/>
  <c r="J11" i="1"/>
  <c r="I11" i="1"/>
  <c r="H11" i="1"/>
  <c r="G11" i="1"/>
  <c r="F11" i="1"/>
  <c r="N10" i="1"/>
  <c r="H10" i="1"/>
  <c r="E10" i="1"/>
  <c r="E11" i="1" s="1"/>
  <c r="D10" i="1"/>
  <c r="D11" i="1" s="1"/>
  <c r="N17" i="1" l="1"/>
  <c r="N16" i="1"/>
</calcChain>
</file>

<file path=xl/sharedStrings.xml><?xml version="1.0" encoding="utf-8"?>
<sst xmlns="http://schemas.openxmlformats.org/spreadsheetml/2006/main" count="48" uniqueCount="36">
  <si>
    <t>TRUNG TÂM PHÁT TRIỂN QUỸ ĐẤT</t>
  </si>
  <si>
    <t>CỘNG HÒA XÃ HỘI CHỦ NGHĨA VIỆT NAM</t>
  </si>
  <si>
    <t>THÀNH PHỐ ĐỒNG NAI</t>
  </si>
  <si>
    <r>
      <t>Độc</t>
    </r>
    <r>
      <rPr>
        <b/>
        <u/>
        <sz val="13"/>
        <color rgb="FF000000"/>
        <rFont val="Times New Roman"/>
        <family val="1"/>
      </rPr>
      <t xml:space="preserve"> lập - Tự do - Hạnh p</t>
    </r>
    <r>
      <rPr>
        <b/>
        <sz val="13"/>
        <color rgb="FF000000"/>
        <rFont val="Times New Roman"/>
        <family val="1"/>
      </rPr>
      <t>húc</t>
    </r>
  </si>
  <si>
    <t>CHI NHÁNH XUÂN LỘC</t>
  </si>
  <si>
    <t xml:space="preserve">BẢNG TỔNG HỢP GIÁ TRỊ BỒI THƯỜNG, HỖ TRỢ BỔ SUNG CỦA CÔNG TY TNHH MTV TỔNG CÔNG TY CAO SU ĐỒNG NAI </t>
  </si>
  <si>
    <t xml:space="preserve"> Thuộc dự án: Bồi thường, hỗ trợ, tái định cư, giải phóng mặt bằng nâng cấp, mở rộng tuyến đường ĐT. 773 (Long Thành- Cẩm Mỹ- Xuân Lộc), huyện Xuân Lộc, Cẩm Mỹ, Long Thành (đoạn qua xã Xuân Đường, thành phố Đồng Nai). </t>
  </si>
  <si>
    <t/>
  </si>
  <si>
    <t>STT</t>
  </si>
  <si>
    <t>Họ và tên</t>
  </si>
  <si>
    <t>Địa chỉ thường trú</t>
  </si>
  <si>
    <t>Diện tích đất bồi thường (m²)</t>
  </si>
  <si>
    <t>Giá trị bồi thường, hỗ trợ bổ sung về đất</t>
  </si>
  <si>
    <t>Giá trị bồi thường, hỗ trợ về tài sản khác</t>
  </si>
  <si>
    <t>Thưởng di dời</t>
  </si>
  <si>
    <t>Tổng cộng giá trị bồi thường, hỗ trợ</t>
  </si>
  <si>
    <t>Ghi chú</t>
  </si>
  <si>
    <t>Tổng</t>
  </si>
  <si>
    <t>Phi nông nghiệp</t>
  </si>
  <si>
    <t>Nông nghiệp</t>
  </si>
  <si>
    <t>Đất Thương mai dịch vụ</t>
  </si>
  <si>
    <t>Đất cơ sở sản xuất kinh doanh khác</t>
  </si>
  <si>
    <t>Đất trồng cây lâu năm</t>
  </si>
  <si>
    <t>Đất trồng cây hàng năm khác</t>
  </si>
  <si>
    <t>1</t>
  </si>
  <si>
    <t>Công ty TNHH MTV Tổng Công ty cao su Đồng Nai</t>
  </si>
  <si>
    <t>Số 47, đường số 1, tổ 3, KP Trung Tâm, phường Xuân Lập, TP. Đồng Nai</t>
  </si>
  <si>
    <r>
      <rPr>
        <b/>
        <sz val="12"/>
        <color rgb="FF000000"/>
        <rFont val="Times New Roman"/>
        <family val="1"/>
      </rPr>
      <t xml:space="preserve">Tổng </t>
    </r>
  </si>
  <si>
    <r>
      <rPr>
        <b/>
        <sz val="12"/>
        <color rgb="FF000000"/>
        <rFont val="Times New Roman"/>
        <family val="1"/>
      </rPr>
      <t xml:space="preserve">1. Kinh phí bồi thường, hỗ trợ, tái định cư của tổ chức, hộ gia đình, cá nhân:  </t>
    </r>
  </si>
  <si>
    <r>
      <rPr>
        <b/>
        <sz val="12"/>
        <color rgb="FF000000"/>
        <rFont val="Times New Roman"/>
        <family val="1"/>
      </rPr>
      <t xml:space="preserve">Trong đó: Kinh phí bồi thường, hỗ trợ, tái định cư để tính mức trích kinh phí tổ chức thực hiện bồi thường, hỗ trợ, tái định cư (không bao gồm thưởng bàn giao mặt bằng)  </t>
    </r>
  </si>
  <si>
    <r>
      <rPr>
        <b/>
        <sz val="12"/>
        <color rgb="FF000000"/>
        <rFont val="Times New Roman"/>
        <family val="1"/>
      </rPr>
      <t xml:space="preserve">2. Kinh phí tổ chức thực hiện bồi thường 3,5% </t>
    </r>
  </si>
  <si>
    <r>
      <rPr>
        <b/>
        <sz val="12"/>
        <color rgb="FF000000"/>
        <rFont val="Times New Roman"/>
        <family val="1"/>
      </rPr>
      <t xml:space="preserve">Trong đó: </t>
    </r>
  </si>
  <si>
    <t>- Trung Tâm Phát Triển quỹ đất Thành Phố Đồng Nai, Chi nhánh Xuân Lộc (85%)</t>
  </si>
  <si>
    <t>- UBND Xã Xuân Đường (15%)</t>
  </si>
  <si>
    <r>
      <rPr>
        <b/>
        <sz val="12"/>
        <color rgb="FF000000"/>
        <rFont val="Times New Roman"/>
        <family val="1"/>
      </rPr>
      <t xml:space="preserve">Tổng cộng (1+2): </t>
    </r>
  </si>
  <si>
    <t xml:space="preserve">Bằng chữ: Ba tỷ, hai trăm mười triệu, hai trăm năm mươi nghìn, chín trăm năm mươi mốt đồng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</si>
</sst>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0.0"/>
  </numFmts>
  <fonts count="10" x14ac:knownFonts="1">
    <font>
      <sz val="11"/>
      <color theme="1"/>
      <name val="Calibri"/>
      <family val="2"/>
      <scheme val="minor"/>
    </font>
    <font>
      <b/>
      <sz val="11"/>
      <color theme="1"/>
      <name val="Calibri"/>
      <family val="2"/>
      <scheme val="minor"/>
    </font>
    <font>
      <sz val="12"/>
      <color rgb="FF000000"/>
      <name val="Times New Roman"/>
      <family val="1"/>
    </font>
    <font>
      <b/>
      <sz val="12"/>
      <color rgb="FF000000"/>
      <name val="Times New Roman"/>
      <family val="1"/>
    </font>
    <font>
      <b/>
      <sz val="13"/>
      <color rgb="FF000000"/>
      <name val="Times New Roman"/>
      <family val="1"/>
    </font>
    <font>
      <b/>
      <u/>
      <sz val="13"/>
      <color rgb="FF000000"/>
      <name val="Times New Roman"/>
      <family val="1"/>
    </font>
    <font>
      <b/>
      <u/>
      <sz val="12"/>
      <color rgb="FF000000"/>
      <name val="Times New Roman"/>
      <family val="1"/>
    </font>
    <font>
      <i/>
      <sz val="12"/>
      <color rgb="FF000000"/>
      <name val="Times New Roman"/>
      <family val="1"/>
    </font>
    <font>
      <b/>
      <sz val="14"/>
      <color rgb="FF000000"/>
      <name val="Times New Roman"/>
      <family val="1"/>
    </font>
    <font>
      <b/>
      <i/>
      <sz val="12"/>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2" fillId="0" borderId="0" xfId="0" applyFont="1" applyAlignment="1">
      <alignment vertical="top" wrapText="1"/>
    </xf>
    <xf numFmtId="0" fontId="6" fillId="0" borderId="0" xfId="0" applyFont="1" applyAlignment="1">
      <alignment vertical="top"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41" fontId="2" fillId="0" borderId="1" xfId="0" applyNumberFormat="1" applyFont="1" applyBorder="1" applyAlignment="1">
      <alignment horizontal="right" vertical="center" wrapText="1"/>
    </xf>
    <xf numFmtId="41"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3" fontId="3" fillId="0" borderId="1" xfId="0" applyNumberFormat="1" applyFont="1" applyBorder="1" applyAlignment="1">
      <alignment horizontal="right" vertical="center" wrapText="1"/>
    </xf>
    <xf numFmtId="0" fontId="1" fillId="0" borderId="0" xfId="0" applyFont="1"/>
    <xf numFmtId="164" fontId="0" fillId="0" borderId="0" xfId="0" applyNumberFormat="1"/>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Alignment="1">
      <alignment horizontal="center" vertical="top" wrapText="1"/>
    </xf>
    <xf numFmtId="0" fontId="3" fillId="0" borderId="1"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9" fillId="0" borderId="0" xfId="0" applyFont="1" applyAlignment="1">
      <alignment horizontal="center" vertical="center" wrapText="1"/>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zoomScale="85" zoomScaleNormal="85" workbookViewId="0">
      <selection activeCell="A19" sqref="A19:O19"/>
    </sheetView>
  </sheetViews>
  <sheetFormatPr defaultRowHeight="14.4" x14ac:dyDescent="0.3"/>
  <cols>
    <col min="1" max="1" width="8.6640625" customWidth="1"/>
    <col min="2" max="2" width="24.88671875" customWidth="1"/>
    <col min="3" max="3" width="35.109375" customWidth="1"/>
    <col min="4" max="4" width="10.21875" style="13" customWidth="1"/>
    <col min="5" max="5" width="9.77734375" style="13" customWidth="1"/>
    <col min="6" max="6" width="11.44140625" style="13" customWidth="1"/>
    <col min="7" max="7" width="10.5546875" style="13" customWidth="1"/>
    <col min="8" max="8" width="11.5546875" style="13" customWidth="1"/>
    <col min="9" max="10" width="14.44140625" style="13" customWidth="1"/>
    <col min="11" max="11" width="17.88671875" customWidth="1"/>
    <col min="12" max="12" width="17.6640625" customWidth="1"/>
    <col min="13" max="13" width="15.77734375" customWidth="1"/>
    <col min="14" max="14" width="18.6640625" customWidth="1"/>
    <col min="15" max="15" width="8.88671875" customWidth="1"/>
  </cols>
  <sheetData>
    <row r="1" spans="1:15" ht="15.6" customHeight="1" x14ac:dyDescent="0.3">
      <c r="A1" s="14" t="s">
        <v>0</v>
      </c>
      <c r="B1" s="14"/>
      <c r="C1" s="14"/>
      <c r="D1" s="14"/>
      <c r="E1" s="1"/>
      <c r="F1" s="1"/>
      <c r="G1" s="1"/>
      <c r="H1" s="1"/>
      <c r="I1" s="1"/>
      <c r="J1" s="15" t="s">
        <v>1</v>
      </c>
      <c r="K1" s="15"/>
      <c r="L1" s="15"/>
      <c r="M1" s="15"/>
      <c r="N1" s="15"/>
      <c r="O1" s="15"/>
    </row>
    <row r="2" spans="1:15" ht="16.8" x14ac:dyDescent="0.3">
      <c r="A2" s="14" t="s">
        <v>2</v>
      </c>
      <c r="B2" s="14"/>
      <c r="C2" s="14"/>
      <c r="D2" s="14"/>
      <c r="E2" s="1"/>
      <c r="F2" s="1"/>
      <c r="G2" s="1"/>
      <c r="H2" s="1"/>
      <c r="I2" s="1"/>
      <c r="J2" s="16" t="s">
        <v>3</v>
      </c>
      <c r="K2" s="16"/>
      <c r="L2" s="16"/>
      <c r="M2" s="16"/>
      <c r="N2" s="16"/>
      <c r="O2" s="16"/>
    </row>
    <row r="3" spans="1:15" ht="15.6" x14ac:dyDescent="0.3">
      <c r="A3" s="17" t="s">
        <v>4</v>
      </c>
      <c r="B3" s="17"/>
      <c r="C3" s="17"/>
      <c r="D3" s="17"/>
      <c r="E3" s="2"/>
      <c r="F3" s="2"/>
      <c r="G3" s="2"/>
      <c r="H3" s="2"/>
      <c r="I3" s="2"/>
      <c r="J3" s="2"/>
      <c r="K3" s="18"/>
      <c r="L3" s="18"/>
      <c r="M3" s="18"/>
      <c r="N3" s="18"/>
      <c r="O3" s="18"/>
    </row>
    <row r="4" spans="1:15" ht="17.399999999999999" x14ac:dyDescent="0.3">
      <c r="A4" s="20" t="s">
        <v>5</v>
      </c>
      <c r="B4" s="20"/>
      <c r="C4" s="20"/>
      <c r="D4" s="20"/>
      <c r="E4" s="20"/>
      <c r="F4" s="20"/>
      <c r="G4" s="20"/>
      <c r="H4" s="20"/>
      <c r="I4" s="20"/>
      <c r="J4" s="20"/>
      <c r="K4" s="20"/>
      <c r="L4" s="20"/>
      <c r="M4" s="20"/>
      <c r="N4" s="20"/>
      <c r="O4" s="20"/>
    </row>
    <row r="5" spans="1:15" ht="15.6" x14ac:dyDescent="0.3">
      <c r="A5" s="21" t="s">
        <v>6</v>
      </c>
      <c r="B5" s="21"/>
      <c r="C5" s="21"/>
      <c r="D5" s="21"/>
      <c r="E5" s="21"/>
      <c r="F5" s="21"/>
      <c r="G5" s="21"/>
      <c r="H5" s="21"/>
      <c r="I5" s="21"/>
      <c r="J5" s="21"/>
      <c r="K5" s="21"/>
      <c r="L5" s="21"/>
      <c r="M5" s="21"/>
      <c r="N5" s="21"/>
      <c r="O5" s="21"/>
    </row>
    <row r="6" spans="1:15" ht="15.6" x14ac:dyDescent="0.3">
      <c r="A6" s="21" t="s">
        <v>7</v>
      </c>
      <c r="B6" s="21"/>
      <c r="C6" s="21"/>
      <c r="D6" s="21"/>
      <c r="E6" s="21"/>
      <c r="F6" s="21"/>
      <c r="G6" s="21"/>
      <c r="H6" s="21"/>
      <c r="I6" s="21"/>
      <c r="J6" s="21"/>
      <c r="K6" s="21"/>
      <c r="L6" s="21"/>
      <c r="M6" s="21"/>
      <c r="N6" s="21"/>
      <c r="O6" s="21"/>
    </row>
    <row r="7" spans="1:15" ht="15.6" customHeight="1" x14ac:dyDescent="0.3">
      <c r="A7" s="19" t="s">
        <v>8</v>
      </c>
      <c r="B7" s="19" t="s">
        <v>9</v>
      </c>
      <c r="C7" s="19" t="s">
        <v>10</v>
      </c>
      <c r="D7" s="22" t="s">
        <v>11</v>
      </c>
      <c r="E7" s="22"/>
      <c r="F7" s="22"/>
      <c r="G7" s="22"/>
      <c r="H7" s="22"/>
      <c r="I7" s="22"/>
      <c r="J7" s="22"/>
      <c r="K7" s="19" t="s">
        <v>12</v>
      </c>
      <c r="L7" s="19" t="s">
        <v>13</v>
      </c>
      <c r="M7" s="19" t="s">
        <v>14</v>
      </c>
      <c r="N7" s="19" t="s">
        <v>15</v>
      </c>
      <c r="O7" s="19" t="s">
        <v>16</v>
      </c>
    </row>
    <row r="8" spans="1:15" ht="15.6" x14ac:dyDescent="0.3">
      <c r="A8" s="19"/>
      <c r="B8" s="19"/>
      <c r="C8" s="19"/>
      <c r="D8" s="22" t="s">
        <v>17</v>
      </c>
      <c r="E8" s="22" t="s">
        <v>18</v>
      </c>
      <c r="F8" s="22"/>
      <c r="G8" s="22"/>
      <c r="H8" s="22" t="s">
        <v>19</v>
      </c>
      <c r="I8" s="22"/>
      <c r="J8" s="22"/>
      <c r="K8" s="19"/>
      <c r="L8" s="19"/>
      <c r="M8" s="19"/>
      <c r="N8" s="19"/>
      <c r="O8" s="19"/>
    </row>
    <row r="9" spans="1:15" ht="78" x14ac:dyDescent="0.3">
      <c r="A9" s="19"/>
      <c r="B9" s="19"/>
      <c r="C9" s="19"/>
      <c r="D9" s="22"/>
      <c r="E9" s="3" t="s">
        <v>17</v>
      </c>
      <c r="F9" s="3" t="s">
        <v>20</v>
      </c>
      <c r="G9" s="3" t="s">
        <v>21</v>
      </c>
      <c r="H9" s="3" t="s">
        <v>17</v>
      </c>
      <c r="I9" s="3" t="s">
        <v>22</v>
      </c>
      <c r="J9" s="3" t="s">
        <v>23</v>
      </c>
      <c r="K9" s="19"/>
      <c r="L9" s="19"/>
      <c r="M9" s="19"/>
      <c r="N9" s="19"/>
      <c r="O9" s="19"/>
    </row>
    <row r="10" spans="1:15" ht="46.8" x14ac:dyDescent="0.3">
      <c r="A10" s="4" t="s">
        <v>24</v>
      </c>
      <c r="B10" s="5" t="s">
        <v>25</v>
      </c>
      <c r="C10" s="5" t="s">
        <v>26</v>
      </c>
      <c r="D10" s="6">
        <f>E10+H10</f>
        <v>133106.6</v>
      </c>
      <c r="E10" s="6">
        <f>F10+G10</f>
        <v>0</v>
      </c>
      <c r="F10" s="6">
        <v>0</v>
      </c>
      <c r="G10" s="6">
        <v>0</v>
      </c>
      <c r="H10" s="7">
        <f>I10+J10</f>
        <v>133106.6</v>
      </c>
      <c r="I10" s="6">
        <v>133106.6</v>
      </c>
      <c r="J10" s="6">
        <v>0</v>
      </c>
      <c r="K10" s="8">
        <v>1996599000</v>
      </c>
      <c r="L10" s="8">
        <v>1105092740</v>
      </c>
      <c r="M10" s="8">
        <v>0</v>
      </c>
      <c r="N10" s="9">
        <f>K10+L10+M10</f>
        <v>3101691740</v>
      </c>
      <c r="O10" s="10" t="s">
        <v>7</v>
      </c>
    </row>
    <row r="11" spans="1:15" ht="15.6" x14ac:dyDescent="0.3">
      <c r="A11" s="19" t="s">
        <v>27</v>
      </c>
      <c r="B11" s="19"/>
      <c r="C11" s="19"/>
      <c r="D11" s="7">
        <f>D10</f>
        <v>133106.6</v>
      </c>
      <c r="E11" s="7">
        <f t="shared" ref="E11:N11" si="0">E10</f>
        <v>0</v>
      </c>
      <c r="F11" s="7">
        <f t="shared" si="0"/>
        <v>0</v>
      </c>
      <c r="G11" s="7">
        <f t="shared" si="0"/>
        <v>0</v>
      </c>
      <c r="H11" s="7">
        <f t="shared" si="0"/>
        <v>133106.6</v>
      </c>
      <c r="I11" s="7">
        <f t="shared" si="0"/>
        <v>133106.6</v>
      </c>
      <c r="J11" s="7">
        <f t="shared" si="0"/>
        <v>0</v>
      </c>
      <c r="K11" s="7">
        <f t="shared" si="0"/>
        <v>1996599000</v>
      </c>
      <c r="L11" s="7">
        <f t="shared" si="0"/>
        <v>1105092740</v>
      </c>
      <c r="M11" s="7">
        <f t="shared" si="0"/>
        <v>0</v>
      </c>
      <c r="N11" s="11">
        <f t="shared" si="0"/>
        <v>3101691740</v>
      </c>
      <c r="O11" s="10" t="s">
        <v>7</v>
      </c>
    </row>
    <row r="12" spans="1:15" ht="15.6" x14ac:dyDescent="0.3">
      <c r="A12" s="23" t="s">
        <v>28</v>
      </c>
      <c r="B12" s="23"/>
      <c r="C12" s="23"/>
      <c r="D12" s="23"/>
      <c r="E12" s="23"/>
      <c r="F12" s="23"/>
      <c r="G12" s="23"/>
      <c r="H12" s="23"/>
      <c r="I12" s="23"/>
      <c r="J12" s="23"/>
      <c r="K12" s="23"/>
      <c r="L12" s="23"/>
      <c r="M12" s="23"/>
      <c r="N12" s="9">
        <f>N11</f>
        <v>3101691740</v>
      </c>
      <c r="O12" s="10" t="s">
        <v>7</v>
      </c>
    </row>
    <row r="13" spans="1:15" ht="15.6" x14ac:dyDescent="0.3">
      <c r="A13" s="23" t="s">
        <v>29</v>
      </c>
      <c r="B13" s="23"/>
      <c r="C13" s="23"/>
      <c r="D13" s="23"/>
      <c r="E13" s="23"/>
      <c r="F13" s="23"/>
      <c r="G13" s="23"/>
      <c r="H13" s="23"/>
      <c r="I13" s="23"/>
      <c r="J13" s="23"/>
      <c r="K13" s="23"/>
      <c r="L13" s="23"/>
      <c r="M13" s="23"/>
      <c r="N13" s="9">
        <f>N10</f>
        <v>3101691740</v>
      </c>
      <c r="O13" s="10" t="s">
        <v>7</v>
      </c>
    </row>
    <row r="14" spans="1:15" ht="15.6" x14ac:dyDescent="0.3">
      <c r="A14" s="23" t="s">
        <v>30</v>
      </c>
      <c r="B14" s="23"/>
      <c r="C14" s="23"/>
      <c r="D14" s="23"/>
      <c r="E14" s="23"/>
      <c r="F14" s="23"/>
      <c r="G14" s="23"/>
      <c r="H14" s="23"/>
      <c r="I14" s="23"/>
      <c r="J14" s="23"/>
      <c r="K14" s="23"/>
      <c r="L14" s="23"/>
      <c r="M14" s="23"/>
      <c r="N14" s="9">
        <f>N13*3.5%</f>
        <v>108559210.90000001</v>
      </c>
      <c r="O14" s="10" t="s">
        <v>7</v>
      </c>
    </row>
    <row r="15" spans="1:15" ht="15.6" x14ac:dyDescent="0.3">
      <c r="A15" s="23" t="s">
        <v>31</v>
      </c>
      <c r="B15" s="23"/>
      <c r="C15" s="23"/>
      <c r="D15" s="23"/>
      <c r="E15" s="23"/>
      <c r="F15" s="23"/>
      <c r="G15" s="23"/>
      <c r="H15" s="23"/>
      <c r="I15" s="23"/>
      <c r="J15" s="23"/>
      <c r="K15" s="23"/>
      <c r="L15" s="23"/>
      <c r="M15" s="23"/>
      <c r="N15" s="10" t="s">
        <v>7</v>
      </c>
      <c r="O15" s="10" t="s">
        <v>7</v>
      </c>
    </row>
    <row r="16" spans="1:15" ht="15.6" x14ac:dyDescent="0.3">
      <c r="A16" s="25" t="s">
        <v>32</v>
      </c>
      <c r="B16" s="25"/>
      <c r="C16" s="25"/>
      <c r="D16" s="25"/>
      <c r="E16" s="25"/>
      <c r="F16" s="25"/>
      <c r="G16" s="25"/>
      <c r="H16" s="25"/>
      <c r="I16" s="25"/>
      <c r="J16" s="25"/>
      <c r="K16" s="25"/>
      <c r="L16" s="25"/>
      <c r="M16" s="25"/>
      <c r="N16" s="8">
        <f>N14*85%</f>
        <v>92275329.265000001</v>
      </c>
      <c r="O16" s="10" t="s">
        <v>7</v>
      </c>
    </row>
    <row r="17" spans="1:15" ht="15.6" x14ac:dyDescent="0.3">
      <c r="A17" s="25" t="s">
        <v>33</v>
      </c>
      <c r="B17" s="25"/>
      <c r="C17" s="25"/>
      <c r="D17" s="25"/>
      <c r="E17" s="25"/>
      <c r="F17" s="25"/>
      <c r="G17" s="25"/>
      <c r="H17" s="25"/>
      <c r="I17" s="25"/>
      <c r="J17" s="25"/>
      <c r="K17" s="25"/>
      <c r="L17" s="25"/>
      <c r="M17" s="25"/>
      <c r="N17" s="8">
        <f>N14*15%</f>
        <v>16283881.635</v>
      </c>
      <c r="O17" s="10" t="s">
        <v>7</v>
      </c>
    </row>
    <row r="18" spans="1:15" ht="15.6" x14ac:dyDescent="0.3">
      <c r="A18" s="23" t="s">
        <v>34</v>
      </c>
      <c r="B18" s="23"/>
      <c r="C18" s="23"/>
      <c r="D18" s="23"/>
      <c r="E18" s="23"/>
      <c r="F18" s="23"/>
      <c r="G18" s="23"/>
      <c r="H18" s="23"/>
      <c r="I18" s="23"/>
      <c r="J18" s="23"/>
      <c r="K18" s="23"/>
      <c r="L18" s="23"/>
      <c r="M18" s="23"/>
      <c r="N18" s="9">
        <f>N12+N14</f>
        <v>3210250950.9000001</v>
      </c>
      <c r="O18" s="10" t="s">
        <v>7</v>
      </c>
    </row>
    <row r="19" spans="1:15" s="12" customFormat="1" ht="16.2" x14ac:dyDescent="0.3">
      <c r="A19" s="24" t="s">
        <v>35</v>
      </c>
      <c r="B19" s="24"/>
      <c r="C19" s="24"/>
      <c r="D19" s="24"/>
      <c r="E19" s="24"/>
      <c r="F19" s="24"/>
      <c r="G19" s="24"/>
      <c r="H19" s="24"/>
      <c r="I19" s="24"/>
      <c r="J19" s="24"/>
      <c r="K19" s="24"/>
      <c r="L19" s="24"/>
      <c r="M19" s="24"/>
      <c r="N19" s="24"/>
      <c r="O19" s="24"/>
    </row>
  </sheetData>
  <mergeCells count="30">
    <mergeCell ref="A18:M18"/>
    <mergeCell ref="A19:O19"/>
    <mergeCell ref="A12:M12"/>
    <mergeCell ref="A13:M13"/>
    <mergeCell ref="A14:M14"/>
    <mergeCell ref="A15:M15"/>
    <mergeCell ref="A16:M16"/>
    <mergeCell ref="A17:M17"/>
    <mergeCell ref="A11:C11"/>
    <mergeCell ref="A4:O4"/>
    <mergeCell ref="A5:O5"/>
    <mergeCell ref="A6:O6"/>
    <mergeCell ref="A7:A9"/>
    <mergeCell ref="B7:B9"/>
    <mergeCell ref="C7:C9"/>
    <mergeCell ref="D7:J7"/>
    <mergeCell ref="K7:K9"/>
    <mergeCell ref="L7:L9"/>
    <mergeCell ref="M7:M9"/>
    <mergeCell ref="N7:N9"/>
    <mergeCell ref="O7:O9"/>
    <mergeCell ref="D8:D9"/>
    <mergeCell ref="E8:G8"/>
    <mergeCell ref="H8:J8"/>
    <mergeCell ref="A1:D1"/>
    <mergeCell ref="J1:O1"/>
    <mergeCell ref="A2:D2"/>
    <mergeCell ref="J2:O2"/>
    <mergeCell ref="A3:D3"/>
    <mergeCell ref="K3:O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2026-08-28T03:49:15Z</dcterms:created>
  <dcterms:modified xsi:type="dcterms:W3CDTF">2026-09-17T09:11:42Z</dcterms:modified>
</cp:coreProperties>
</file>